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5340" windowWidth="18468" windowHeight="6636" activeTab="0"/>
  </bookViews>
  <sheets>
    <sheet name="Prod. Mensal " sheetId="1" r:id="rId1"/>
    <sheet name="Frota  " sheetId="2" r:id="rId2"/>
    <sheet name="Folha1" sheetId="3" r:id="rId3"/>
    <sheet name="Folha2" sheetId="4" r:id="rId4"/>
  </sheets>
  <definedNames>
    <definedName name="_xlnm.Print_Area" localSheetId="1">'Frota  '!$B$2:$R$21</definedName>
    <definedName name="_xlnm.Print_Area" localSheetId="0">'Prod. Mensal '!$B$2:$R$19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<sst xmlns="http://schemas.openxmlformats.org/spreadsheetml/2006/main" count="84" uniqueCount="43">
  <si>
    <t>ALF</t>
  </si>
  <si>
    <t>EMPRESAS</t>
  </si>
  <si>
    <t>Valor contabilístico  €</t>
  </si>
  <si>
    <t>Nº de viaturas</t>
  </si>
  <si>
    <t>∆</t>
  </si>
  <si>
    <t>Passageiros</t>
  </si>
  <si>
    <t>Comerciais</t>
  </si>
  <si>
    <t>Total</t>
  </si>
  <si>
    <t>Valor</t>
  </si>
  <si>
    <t>Nº.Viat.</t>
  </si>
  <si>
    <t>ARVAL</t>
  </si>
  <si>
    <t>LOCARENT</t>
  </si>
  <si>
    <t>Valor €</t>
  </si>
  <si>
    <t>TOTAL</t>
  </si>
  <si>
    <t xml:space="preserve">LEASEPLAN  </t>
  </si>
  <si>
    <t xml:space="preserve">TOTAL  </t>
  </si>
  <si>
    <t xml:space="preserve">LEASEPLAN </t>
  </si>
  <si>
    <t xml:space="preserve">ARVAL  </t>
  </si>
  <si>
    <t xml:space="preserve">TOTAL </t>
  </si>
  <si>
    <r>
      <t>(unid.:10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euro)</t>
    </r>
  </si>
  <si>
    <r>
      <t>(unid.:10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euro)</t>
    </r>
  </si>
  <si>
    <t xml:space="preserve">ALD AUTOMOTIVE </t>
  </si>
  <si>
    <t xml:space="preserve">RCICOM </t>
  </si>
  <si>
    <t>RCICOM</t>
  </si>
  <si>
    <t xml:space="preserve">LEASYS </t>
  </si>
  <si>
    <t xml:space="preserve">KINTO </t>
  </si>
  <si>
    <t>Quota Mercado 2023</t>
  </si>
  <si>
    <t>QUADRO  2  -  FROTA COM INVESTIMENTO  -  JANEIRO  2023-22</t>
  </si>
  <si>
    <t>QUADRO  1  -   PRODUÇÃO MENSAL COM INVESTIMENTO  -  JANEIRO  2023-22</t>
  </si>
  <si>
    <t>Relatório de Compatibilidade para Prod. Mensal e Frota 01.23.xls</t>
  </si>
  <si>
    <t>Executado em 22/02/2023 18:55</t>
  </si>
  <si>
    <t>Se o livro for guardado num formato de ficheiro mais antigo ou aberto numa versão anterior do Microsoft Excel, as funcionalidades listadas não estarão disponíveis.</t>
  </si>
  <si>
    <t>Perda mínima de fidelidade</t>
  </si>
  <si>
    <t>N.º de ocorrências</t>
  </si>
  <si>
    <t>Versão</t>
  </si>
  <si>
    <t>Este livro contém informações sobre ligações do livro que serão perdidas ou não ficarão visíveis se o ficheiro for guardado num formato anterior do Excel.</t>
  </si>
  <si>
    <t>Excel 97-2003</t>
  </si>
  <si>
    <t>Excel 2007</t>
  </si>
  <si>
    <t>Excel 2010</t>
  </si>
  <si>
    <t>Excel 2013</t>
  </si>
  <si>
    <t>Excel 2016</t>
  </si>
  <si>
    <t>Excel 2019</t>
  </si>
  <si>
    <t>Excel 2021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</si>
</sst>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Esc.&quot;;\-#,##0\ &quot;Esc.&quot;"/>
    <numFmt numFmtId="173" formatCode="#,##0\ &quot;Esc.&quot;;[Red]\-#,##0\ &quot;G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/&quot;??_);_(@_)"/>
    <numFmt numFmtId="188" formatCode="\(0\)"/>
    <numFmt numFmtId="189" formatCode="0.0%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6" borderId="4" applyNumberFormat="0" applyAlignment="0" applyProtection="0"/>
    <xf numFmtId="0" fontId="7" fillId="0" borderId="5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4" applyNumberFormat="0" applyAlignment="0" applyProtection="0"/>
    <xf numFmtId="0" fontId="10" fillId="3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2" fillId="16" borderId="7" applyNumberFormat="0" applyAlignment="0" applyProtection="0"/>
    <xf numFmtId="18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18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88" fontId="24" fillId="0" borderId="12" xfId="0" applyNumberFormat="1" applyFont="1" applyBorder="1" applyAlignment="1">
      <alignment horizontal="center"/>
    </xf>
    <xf numFmtId="188" fontId="24" fillId="0" borderId="13" xfId="0" applyNumberFormat="1" applyFont="1" applyBorder="1" applyAlignment="1">
      <alignment horizontal="center"/>
    </xf>
    <xf numFmtId="188" fontId="24" fillId="0" borderId="14" xfId="0" applyNumberFormat="1" applyFont="1" applyBorder="1" applyAlignment="1">
      <alignment horizontal="center"/>
    </xf>
    <xf numFmtId="188" fontId="24" fillId="0" borderId="15" xfId="0" applyNumberFormat="1" applyFont="1" applyBorder="1" applyAlignment="1">
      <alignment horizontal="center"/>
    </xf>
    <xf numFmtId="188" fontId="25" fillId="0" borderId="16" xfId="0" applyNumberFormat="1" applyFont="1" applyBorder="1" applyAlignment="1">
      <alignment horizontal="center"/>
    </xf>
    <xf numFmtId="188" fontId="25" fillId="0" borderId="1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89" fontId="0" fillId="0" borderId="0" xfId="0" applyNumberFormat="1" applyBorder="1" applyAlignment="1">
      <alignment/>
    </xf>
    <xf numFmtId="189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189" fontId="0" fillId="0" borderId="28" xfId="0" applyNumberFormat="1" applyBorder="1" applyAlignment="1">
      <alignment/>
    </xf>
    <xf numFmtId="189" fontId="0" fillId="0" borderId="26" xfId="0" applyNumberFormat="1" applyBorder="1" applyAlignment="1">
      <alignment/>
    </xf>
    <xf numFmtId="0" fontId="20" fillId="0" borderId="29" xfId="0" applyFont="1" applyBorder="1" applyAlignment="1">
      <alignment horizontal="right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189" fontId="0" fillId="0" borderId="34" xfId="0" applyNumberFormat="1" applyBorder="1" applyAlignment="1">
      <alignment/>
    </xf>
    <xf numFmtId="189" fontId="0" fillId="0" borderId="33" xfId="0" applyNumberFormat="1" applyBorder="1" applyAlignment="1">
      <alignment/>
    </xf>
    <xf numFmtId="0" fontId="2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88" fontId="25" fillId="0" borderId="35" xfId="0" applyNumberFormat="1" applyFont="1" applyBorder="1" applyAlignment="1">
      <alignment horizontal="center"/>
    </xf>
    <xf numFmtId="188" fontId="25" fillId="0" borderId="14" xfId="0" applyNumberFormat="1" applyFont="1" applyBorder="1" applyAlignment="1">
      <alignment horizontal="center"/>
    </xf>
    <xf numFmtId="3" fontId="0" fillId="0" borderId="36" xfId="0" applyNumberFormat="1" applyBorder="1" applyAlignment="1">
      <alignment/>
    </xf>
    <xf numFmtId="0" fontId="20" fillId="0" borderId="37" xfId="0" applyFont="1" applyBorder="1" applyAlignment="1">
      <alignment/>
    </xf>
    <xf numFmtId="0" fontId="2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38" xfId="0" applyFon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189" fontId="0" fillId="0" borderId="42" xfId="0" applyNumberFormat="1" applyBorder="1" applyAlignment="1">
      <alignment/>
    </xf>
    <xf numFmtId="189" fontId="0" fillId="0" borderId="41" xfId="0" applyNumberFormat="1" applyBorder="1" applyAlignment="1">
      <alignment/>
    </xf>
    <xf numFmtId="189" fontId="0" fillId="0" borderId="27" xfId="0" applyNumberFormat="1" applyBorder="1" applyAlignment="1">
      <alignment/>
    </xf>
    <xf numFmtId="0" fontId="0" fillId="0" borderId="0" xfId="0" applyFont="1" applyAlignment="1">
      <alignment/>
    </xf>
    <xf numFmtId="0" fontId="20" fillId="0" borderId="11" xfId="0" applyFont="1" applyBorder="1" applyAlignment="1">
      <alignment/>
    </xf>
    <xf numFmtId="189" fontId="0" fillId="0" borderId="43" xfId="0" applyNumberFormat="1" applyBorder="1" applyAlignment="1">
      <alignment/>
    </xf>
    <xf numFmtId="0" fontId="2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4" xfId="0" applyNumberFormat="1" applyBorder="1" applyAlignment="1">
      <alignment vertical="top" wrapText="1"/>
    </xf>
    <xf numFmtId="0" fontId="0" fillId="0" borderId="45" xfId="0" applyNumberFormat="1" applyBorder="1" applyAlignment="1">
      <alignment vertical="top" wrapText="1"/>
    </xf>
    <xf numFmtId="0" fontId="0" fillId="0" borderId="46" xfId="0" applyNumberFormat="1" applyBorder="1" applyAlignment="1">
      <alignment vertical="top" wrapText="1"/>
    </xf>
    <xf numFmtId="0" fontId="0" fillId="0" borderId="47" xfId="0" applyNumberFormat="1" applyBorder="1" applyAlignment="1">
      <alignment vertical="top" wrapText="1"/>
    </xf>
    <xf numFmtId="0" fontId="0" fillId="0" borderId="48" xfId="0" applyNumberFormat="1" applyBorder="1" applyAlignment="1">
      <alignment vertical="top" wrapText="1"/>
    </xf>
    <xf numFmtId="0" fontId="2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5" xfId="0" applyNumberFormat="1" applyBorder="1" applyAlignment="1">
      <alignment horizontal="center" vertical="top" wrapText="1"/>
    </xf>
    <xf numFmtId="0" fontId="0" fillId="0" borderId="49" xfId="0" applyNumberFormat="1" applyBorder="1" applyAlignment="1">
      <alignment horizontal="center" vertical="top" wrapText="1"/>
    </xf>
    <xf numFmtId="0" fontId="0" fillId="0" borderId="50" xfId="0" applyNumberFormat="1" applyBorder="1" applyAlignment="1">
      <alignment horizontal="center" vertical="top" wrapText="1"/>
    </xf>
    <xf numFmtId="0" fontId="0" fillId="0" borderId="48" xfId="0" applyNumberFormat="1" applyBorder="1" applyAlignment="1">
      <alignment horizontal="center" vertical="top" wrapText="1"/>
    </xf>
    <xf numFmtId="0" fontId="0" fillId="0" borderId="51" xfId="0" applyNumberForma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17" fontId="20" fillId="0" borderId="53" xfId="0" applyNumberFormat="1" applyFont="1" applyBorder="1" applyAlignment="1">
      <alignment horizontal="center"/>
    </xf>
    <xf numFmtId="17" fontId="20" fillId="0" borderId="54" xfId="0" applyNumberFormat="1" applyFont="1" applyBorder="1" applyAlignment="1">
      <alignment horizontal="center"/>
    </xf>
    <xf numFmtId="17" fontId="20" fillId="0" borderId="55" xfId="0" applyNumberFormat="1" applyFont="1" applyBorder="1" applyAlignment="1">
      <alignment horizontal="center"/>
    </xf>
    <xf numFmtId="17" fontId="20" fillId="0" borderId="10" xfId="0" applyNumberFormat="1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58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tabSelected="1" zoomScale="75" zoomScaleNormal="75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21.00390625" style="0" customWidth="1"/>
    <col min="3" max="3" width="10.28125" style="0" customWidth="1"/>
    <col min="4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4" width="10.28125" style="0" customWidth="1"/>
    <col min="15" max="15" width="8.8515625" style="0" customWidth="1"/>
    <col min="16" max="16" width="8.7109375" style="0" customWidth="1"/>
    <col min="17" max="18" width="9.8515625" style="0" customWidth="1"/>
  </cols>
  <sheetData>
    <row r="2" spans="2:18" ht="21.75" customHeight="1"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69" t="s">
        <v>28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2:18" ht="21.75" customHeight="1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2:17" ht="24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51" t="s">
        <v>19</v>
      </c>
    </row>
    <row r="7" spans="2:18" ht="16.5" customHeight="1">
      <c r="B7" s="3"/>
      <c r="C7" s="77">
        <v>44562</v>
      </c>
      <c r="D7" s="78"/>
      <c r="E7" s="78"/>
      <c r="F7" s="78"/>
      <c r="G7" s="78"/>
      <c r="H7" s="79"/>
      <c r="I7" s="80">
        <v>44927</v>
      </c>
      <c r="J7" s="81"/>
      <c r="K7" s="81"/>
      <c r="L7" s="81"/>
      <c r="M7" s="81"/>
      <c r="N7" s="82"/>
      <c r="O7" s="83" t="s">
        <v>13</v>
      </c>
      <c r="P7" s="84"/>
      <c r="Q7" s="84"/>
      <c r="R7" s="85"/>
    </row>
    <row r="8" spans="2:18" ht="16.5" customHeight="1">
      <c r="B8" s="4" t="s">
        <v>1</v>
      </c>
      <c r="C8" s="86" t="s">
        <v>3</v>
      </c>
      <c r="D8" s="71"/>
      <c r="E8" s="87"/>
      <c r="F8" s="70" t="s">
        <v>12</v>
      </c>
      <c r="G8" s="71"/>
      <c r="H8" s="72"/>
      <c r="I8" s="86" t="s">
        <v>3</v>
      </c>
      <c r="J8" s="71"/>
      <c r="K8" s="87"/>
      <c r="L8" s="70" t="s">
        <v>12</v>
      </c>
      <c r="M8" s="71"/>
      <c r="N8" s="72"/>
      <c r="O8" s="73" t="s">
        <v>4</v>
      </c>
      <c r="P8" s="74"/>
      <c r="Q8" s="75" t="s">
        <v>26</v>
      </c>
      <c r="R8" s="76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10" t="s">
        <v>9</v>
      </c>
      <c r="P9" s="11" t="s">
        <v>8</v>
      </c>
      <c r="Q9" s="37" t="s">
        <v>9</v>
      </c>
      <c r="R9" s="11" t="s">
        <v>8</v>
      </c>
    </row>
    <row r="10" spans="2:18" ht="21.75" customHeight="1">
      <c r="B10" s="40" t="s">
        <v>21</v>
      </c>
      <c r="C10" s="18">
        <v>363</v>
      </c>
      <c r="D10" s="15">
        <v>66</v>
      </c>
      <c r="E10" s="15">
        <f aca="true" t="shared" si="0" ref="E10:E16">C10+D10</f>
        <v>429</v>
      </c>
      <c r="F10" s="15">
        <v>7944</v>
      </c>
      <c r="G10" s="16">
        <v>1521</v>
      </c>
      <c r="H10" s="17">
        <f aca="true" t="shared" si="1" ref="H10:H16">F10+G10</f>
        <v>9465</v>
      </c>
      <c r="I10" s="25">
        <v>397</v>
      </c>
      <c r="J10" s="15">
        <v>29</v>
      </c>
      <c r="K10" s="15">
        <f>I10+J10</f>
        <v>426</v>
      </c>
      <c r="L10" s="15">
        <v>10736</v>
      </c>
      <c r="M10" s="16">
        <v>838</v>
      </c>
      <c r="N10" s="17">
        <f aca="true" t="shared" si="2" ref="N10:N16">L10+M10</f>
        <v>11574</v>
      </c>
      <c r="O10" s="19">
        <f aca="true" t="shared" si="3" ref="O10:O17">(K10-E10)/E10</f>
        <v>-0.006993006993006993</v>
      </c>
      <c r="P10" s="20">
        <f aca="true" t="shared" si="4" ref="P10:P17">(N10-H10)/H10</f>
        <v>0.22282091917591126</v>
      </c>
      <c r="Q10" s="19">
        <f aca="true" t="shared" si="5" ref="Q10:Q15">K10/$K$17</f>
        <v>0.15996995869320316</v>
      </c>
      <c r="R10" s="20">
        <f aca="true" t="shared" si="6" ref="R10:R15">N10/$N$17</f>
        <v>0.16538571803301197</v>
      </c>
    </row>
    <row r="11" spans="2:18" ht="21.75" customHeight="1">
      <c r="B11" s="41" t="s">
        <v>17</v>
      </c>
      <c r="C11" s="25">
        <v>357</v>
      </c>
      <c r="D11" s="22">
        <v>87</v>
      </c>
      <c r="E11" s="22">
        <f t="shared" si="0"/>
        <v>444</v>
      </c>
      <c r="F11" s="22">
        <v>10212</v>
      </c>
      <c r="G11" s="23">
        <v>1933</v>
      </c>
      <c r="H11" s="24">
        <f t="shared" si="1"/>
        <v>12145</v>
      </c>
      <c r="I11">
        <v>220</v>
      </c>
      <c r="J11" s="22">
        <v>31</v>
      </c>
      <c r="K11" s="22">
        <f aca="true" t="shared" si="7" ref="K11:K16">I11+J11</f>
        <v>251</v>
      </c>
      <c r="L11" s="22">
        <v>6491</v>
      </c>
      <c r="M11" s="23">
        <v>606</v>
      </c>
      <c r="N11" s="24">
        <f t="shared" si="2"/>
        <v>7097</v>
      </c>
      <c r="O11" s="26">
        <f t="shared" si="3"/>
        <v>-0.4346846846846847</v>
      </c>
      <c r="P11" s="27">
        <f t="shared" si="4"/>
        <v>-0.4156442980650473</v>
      </c>
      <c r="Q11" s="50">
        <f t="shared" si="5"/>
        <v>0.09425460007510326</v>
      </c>
      <c r="R11" s="27">
        <f t="shared" si="6"/>
        <v>0.10141199592883064</v>
      </c>
    </row>
    <row r="12" spans="2:18" ht="21.75" customHeight="1">
      <c r="B12" s="41" t="s">
        <v>25</v>
      </c>
      <c r="C12" s="25">
        <v>201</v>
      </c>
      <c r="D12" s="22">
        <v>142</v>
      </c>
      <c r="E12" s="22">
        <f t="shared" si="0"/>
        <v>343</v>
      </c>
      <c r="F12" s="22">
        <v>4222</v>
      </c>
      <c r="G12" s="22">
        <v>1770</v>
      </c>
      <c r="H12" s="24">
        <f t="shared" si="1"/>
        <v>5992</v>
      </c>
      <c r="I12" s="25">
        <v>173</v>
      </c>
      <c r="J12" s="22">
        <v>45</v>
      </c>
      <c r="K12" s="22">
        <f t="shared" si="7"/>
        <v>218</v>
      </c>
      <c r="L12" s="22">
        <v>4708</v>
      </c>
      <c r="M12" s="22">
        <v>766</v>
      </c>
      <c r="N12" s="24">
        <f t="shared" si="2"/>
        <v>5474</v>
      </c>
      <c r="O12" s="26">
        <f t="shared" si="3"/>
        <v>-0.36443148688046645</v>
      </c>
      <c r="P12" s="27">
        <f t="shared" si="4"/>
        <v>-0.08644859813084112</v>
      </c>
      <c r="Q12" s="26">
        <f t="shared" si="5"/>
        <v>0.08186256102140443</v>
      </c>
      <c r="R12" s="27">
        <f t="shared" si="6"/>
        <v>0.07822027134203452</v>
      </c>
    </row>
    <row r="13" spans="2:18" ht="21.75" customHeight="1">
      <c r="B13" s="41" t="s">
        <v>14</v>
      </c>
      <c r="C13" s="25">
        <v>780</v>
      </c>
      <c r="D13" s="22">
        <v>282</v>
      </c>
      <c r="E13" s="22">
        <f t="shared" si="0"/>
        <v>1062</v>
      </c>
      <c r="F13" s="22">
        <v>19483</v>
      </c>
      <c r="G13" s="22">
        <v>4711</v>
      </c>
      <c r="H13" s="24">
        <f t="shared" si="1"/>
        <v>24194</v>
      </c>
      <c r="I13" s="25">
        <v>990</v>
      </c>
      <c r="J13" s="22">
        <v>269</v>
      </c>
      <c r="K13" s="22">
        <f t="shared" si="7"/>
        <v>1259</v>
      </c>
      <c r="L13" s="22">
        <v>26902</v>
      </c>
      <c r="M13" s="22">
        <v>7164</v>
      </c>
      <c r="N13" s="24">
        <f t="shared" si="2"/>
        <v>34066</v>
      </c>
      <c r="O13" s="26">
        <f t="shared" si="3"/>
        <v>0.1854990583804143</v>
      </c>
      <c r="P13" s="27">
        <f t="shared" si="4"/>
        <v>0.40803505001239976</v>
      </c>
      <c r="Q13" s="26">
        <f t="shared" si="5"/>
        <v>0.4727750657153586</v>
      </c>
      <c r="R13" s="27">
        <f t="shared" si="6"/>
        <v>0.48678329622538324</v>
      </c>
    </row>
    <row r="14" spans="2:18" ht="21.75" customHeight="1">
      <c r="B14" s="44" t="s">
        <v>24</v>
      </c>
      <c r="C14" s="45">
        <v>9</v>
      </c>
      <c r="D14" s="46">
        <v>6</v>
      </c>
      <c r="E14" s="22">
        <f t="shared" si="0"/>
        <v>15</v>
      </c>
      <c r="F14" s="46">
        <v>149</v>
      </c>
      <c r="G14" s="46">
        <v>101</v>
      </c>
      <c r="H14" s="47">
        <f t="shared" si="1"/>
        <v>250</v>
      </c>
      <c r="I14" s="45">
        <v>31</v>
      </c>
      <c r="J14" s="46">
        <v>5</v>
      </c>
      <c r="K14" s="22">
        <f t="shared" si="7"/>
        <v>36</v>
      </c>
      <c r="L14" s="46">
        <v>636</v>
      </c>
      <c r="M14" s="46">
        <v>102</v>
      </c>
      <c r="N14" s="24">
        <f t="shared" si="2"/>
        <v>738</v>
      </c>
      <c r="O14" s="26">
        <f>(K14-E14)/E14</f>
        <v>1.4</v>
      </c>
      <c r="P14" s="27">
        <f>(N14-H14)/H14</f>
        <v>1.952</v>
      </c>
      <c r="Q14" s="26">
        <f t="shared" si="5"/>
        <v>0.013518588058580548</v>
      </c>
      <c r="R14" s="27">
        <f t="shared" si="6"/>
        <v>0.01054559010785924</v>
      </c>
    </row>
    <row r="15" spans="2:18" ht="21.75" customHeight="1">
      <c r="B15" s="44" t="s">
        <v>11</v>
      </c>
      <c r="C15" s="45">
        <v>156</v>
      </c>
      <c r="D15" s="46">
        <v>29</v>
      </c>
      <c r="E15" s="46">
        <f t="shared" si="0"/>
        <v>185</v>
      </c>
      <c r="F15" s="46">
        <v>4323</v>
      </c>
      <c r="G15" s="46">
        <v>782</v>
      </c>
      <c r="H15" s="47">
        <f t="shared" si="1"/>
        <v>5105</v>
      </c>
      <c r="I15" s="45">
        <v>353</v>
      </c>
      <c r="J15" s="46">
        <v>29</v>
      </c>
      <c r="K15" s="46">
        <f t="shared" si="7"/>
        <v>382</v>
      </c>
      <c r="L15" s="46">
        <v>8567</v>
      </c>
      <c r="M15" s="46">
        <v>499</v>
      </c>
      <c r="N15" s="47">
        <f t="shared" si="2"/>
        <v>9066</v>
      </c>
      <c r="O15" s="48">
        <f t="shared" si="3"/>
        <v>1.0648648648648649</v>
      </c>
      <c r="P15" s="49">
        <f t="shared" si="4"/>
        <v>0.7759059745347698</v>
      </c>
      <c r="Q15" s="48">
        <f t="shared" si="5"/>
        <v>0.14344723995493805</v>
      </c>
      <c r="R15" s="49">
        <f t="shared" si="6"/>
        <v>0.12954785896727894</v>
      </c>
    </row>
    <row r="16" spans="2:18" ht="21.75" customHeight="1" thickBot="1">
      <c r="B16" s="52" t="s">
        <v>22</v>
      </c>
      <c r="C16" s="18">
        <v>21</v>
      </c>
      <c r="D16" s="15">
        <v>3</v>
      </c>
      <c r="E16" s="46">
        <f t="shared" si="0"/>
        <v>24</v>
      </c>
      <c r="F16" s="15">
        <v>415.825</v>
      </c>
      <c r="G16" s="16">
        <v>29.738</v>
      </c>
      <c r="H16" s="47">
        <f t="shared" si="1"/>
        <v>445.563</v>
      </c>
      <c r="I16" s="18">
        <v>81</v>
      </c>
      <c r="J16" s="15">
        <v>10</v>
      </c>
      <c r="K16" s="46">
        <f t="shared" si="7"/>
        <v>91</v>
      </c>
      <c r="L16" s="15">
        <v>1798.642</v>
      </c>
      <c r="M16" s="16">
        <v>168.217</v>
      </c>
      <c r="N16" s="47">
        <f t="shared" si="2"/>
        <v>1966.8590000000002</v>
      </c>
      <c r="O16" s="48">
        <f>(K16-E16)/E16</f>
        <v>2.7916666666666665</v>
      </c>
      <c r="P16" s="49">
        <f>(N16-H16)/H16</f>
        <v>3.414323002583249</v>
      </c>
      <c r="Q16" s="48">
        <f>K16/$K$17</f>
        <v>0.03417198648141194</v>
      </c>
      <c r="R16" s="49">
        <f>N16/$N$17</f>
        <v>0.028105269395601512</v>
      </c>
    </row>
    <row r="17" spans="2:18" ht="35.25" customHeight="1" thickBot="1">
      <c r="B17" s="28" t="s">
        <v>15</v>
      </c>
      <c r="C17" s="29">
        <f>SUM(C10:C16)</f>
        <v>1887</v>
      </c>
      <c r="D17" s="30">
        <f aca="true" t="shared" si="8" ref="D17:N17">SUM(D10:D16)</f>
        <v>615</v>
      </c>
      <c r="E17" s="30">
        <f t="shared" si="8"/>
        <v>2502</v>
      </c>
      <c r="F17" s="30">
        <f t="shared" si="8"/>
        <v>46748.825</v>
      </c>
      <c r="G17" s="31">
        <f t="shared" si="8"/>
        <v>10847.738</v>
      </c>
      <c r="H17" s="32">
        <f t="shared" si="8"/>
        <v>57596.563</v>
      </c>
      <c r="I17" s="29">
        <f>SUM(I10:I16)</f>
        <v>2245</v>
      </c>
      <c r="J17" s="30">
        <f t="shared" si="8"/>
        <v>418</v>
      </c>
      <c r="K17" s="30">
        <f t="shared" si="8"/>
        <v>2663</v>
      </c>
      <c r="L17" s="30">
        <f t="shared" si="8"/>
        <v>59838.642</v>
      </c>
      <c r="M17" s="31">
        <f t="shared" si="8"/>
        <v>10143.217</v>
      </c>
      <c r="N17" s="32">
        <f t="shared" si="8"/>
        <v>69981.859</v>
      </c>
      <c r="O17" s="33">
        <f t="shared" si="3"/>
        <v>0.06434852118305355</v>
      </c>
      <c r="P17" s="34">
        <f t="shared" si="4"/>
        <v>0.2150353311880779</v>
      </c>
      <c r="Q17" s="33">
        <f>SUM(Q10:Q16)</f>
        <v>1</v>
      </c>
      <c r="R17" s="34">
        <f>SUM(R10:R16)</f>
        <v>1</v>
      </c>
    </row>
    <row r="18" spans="2:15" ht="16.5" customHeight="1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ht="16.5" customHeight="1">
      <c r="B19" s="43"/>
    </row>
  </sheetData>
  <sheetProtection/>
  <mergeCells count="12">
    <mergeCell ref="C8:E8"/>
    <mergeCell ref="I8:K8"/>
    <mergeCell ref="B2:R2"/>
    <mergeCell ref="B4:R4"/>
    <mergeCell ref="B5:R5"/>
    <mergeCell ref="L8:N8"/>
    <mergeCell ref="O8:P8"/>
    <mergeCell ref="Q8:R8"/>
    <mergeCell ref="C7:H7"/>
    <mergeCell ref="I7:N7"/>
    <mergeCell ref="F8:H8"/>
    <mergeCell ref="O7:R7"/>
  </mergeCells>
  <printOptions horizontalCentered="1" verticalCentered="1"/>
  <pageMargins left="0.2" right="0.23" top="0.7480314960629921" bottom="0.6692913385826772" header="0.5118110236220472" footer="0.5118110236220472"/>
  <pageSetup fitToHeight="1" fitToWidth="1" horizontalDpi="600" verticalDpi="600" orientation="landscape" paperSize="9" scale="78" r:id="rId1"/>
  <headerFooter alignWithMargins="0">
    <oddFooter>&amp;L&amp;D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zoomScale="80" zoomScaleNormal="80" zoomScalePageLayoutView="0" workbookViewId="0" topLeftCell="A1">
      <selection activeCell="L24" sqref="L24"/>
    </sheetView>
  </sheetViews>
  <sheetFormatPr defaultColWidth="9.140625" defaultRowHeight="12.75"/>
  <cols>
    <col min="1" max="1" width="3.28125" style="0" customWidth="1"/>
    <col min="2" max="2" width="19.7109375" style="0" customWidth="1"/>
    <col min="3" max="3" width="10.28125" style="0" customWidth="1"/>
    <col min="4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4" width="10.28125" style="0" customWidth="1"/>
    <col min="15" max="16" width="9.00390625" style="0" customWidth="1"/>
  </cols>
  <sheetData>
    <row r="2" spans="2:18" ht="21.75" customHeight="1"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69" t="s">
        <v>27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2:18" ht="21.75" customHeight="1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2:17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51" t="s">
        <v>20</v>
      </c>
    </row>
    <row r="7" spans="2:18" ht="16.5" customHeight="1">
      <c r="B7" s="3"/>
      <c r="C7" s="80">
        <v>44562</v>
      </c>
      <c r="D7" s="81"/>
      <c r="E7" s="81"/>
      <c r="F7" s="81"/>
      <c r="G7" s="81"/>
      <c r="H7" s="81"/>
      <c r="I7" s="80">
        <v>44927</v>
      </c>
      <c r="J7" s="81"/>
      <c r="K7" s="81"/>
      <c r="L7" s="81"/>
      <c r="M7" s="81"/>
      <c r="N7" s="82"/>
      <c r="O7" s="83" t="s">
        <v>13</v>
      </c>
      <c r="P7" s="84"/>
      <c r="Q7" s="84"/>
      <c r="R7" s="85"/>
    </row>
    <row r="8" spans="2:18" ht="16.5" customHeight="1">
      <c r="B8" s="4" t="s">
        <v>1</v>
      </c>
      <c r="C8" s="86" t="s">
        <v>3</v>
      </c>
      <c r="D8" s="71"/>
      <c r="E8" s="87"/>
      <c r="F8" s="71" t="s">
        <v>2</v>
      </c>
      <c r="G8" s="71"/>
      <c r="H8" s="72"/>
      <c r="I8" s="86" t="s">
        <v>3</v>
      </c>
      <c r="J8" s="71"/>
      <c r="K8" s="87"/>
      <c r="L8" s="70" t="s">
        <v>2</v>
      </c>
      <c r="M8" s="71"/>
      <c r="N8" s="72"/>
      <c r="O8" s="73" t="s">
        <v>4</v>
      </c>
      <c r="P8" s="74"/>
      <c r="Q8" s="75" t="s">
        <v>26</v>
      </c>
      <c r="R8" s="76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38" t="s">
        <v>9</v>
      </c>
      <c r="P9" s="11" t="s">
        <v>8</v>
      </c>
      <c r="Q9" s="10" t="s">
        <v>9</v>
      </c>
      <c r="R9" s="11" t="s">
        <v>8</v>
      </c>
    </row>
    <row r="10" spans="2:18" ht="21.75" customHeight="1">
      <c r="B10" s="12" t="s">
        <v>21</v>
      </c>
      <c r="C10" s="13">
        <v>15711</v>
      </c>
      <c r="D10" s="14">
        <v>3362</v>
      </c>
      <c r="E10" s="15">
        <f aca="true" t="shared" si="0" ref="E10:E16">C10+D10</f>
        <v>19073</v>
      </c>
      <c r="F10" s="15">
        <v>269393</v>
      </c>
      <c r="G10" s="16">
        <v>34301</v>
      </c>
      <c r="H10" s="17">
        <f aca="true" t="shared" si="1" ref="H10:H16">F10+G10</f>
        <v>303694</v>
      </c>
      <c r="I10" s="13">
        <v>16055</v>
      </c>
      <c r="J10" s="14">
        <v>3355</v>
      </c>
      <c r="K10" s="22">
        <f aca="true" t="shared" si="2" ref="K10:K16">I10+J10</f>
        <v>19410</v>
      </c>
      <c r="L10" s="15">
        <v>288611</v>
      </c>
      <c r="M10" s="16">
        <v>35712</v>
      </c>
      <c r="N10" s="17">
        <f aca="true" t="shared" si="3" ref="N10:N16">L10+M10</f>
        <v>324323</v>
      </c>
      <c r="O10" s="19">
        <f aca="true" t="shared" si="4" ref="O10:O17">(K10-E10)/E10</f>
        <v>0.01766895611597546</v>
      </c>
      <c r="P10" s="20">
        <f aca="true" t="shared" si="5" ref="P10:P17">(N10-H10)/H10</f>
        <v>0.06792692644569863</v>
      </c>
      <c r="Q10" s="19">
        <f aca="true" t="shared" si="6" ref="Q10:Q15">K10/$K$17</f>
        <v>0.15299004500634503</v>
      </c>
      <c r="R10" s="20">
        <f aca="true" t="shared" si="7" ref="R10:R15">N10/$N$17</f>
        <v>0.15274024681470938</v>
      </c>
    </row>
    <row r="11" spans="2:18" ht="21.75" customHeight="1">
      <c r="B11" s="21" t="s">
        <v>10</v>
      </c>
      <c r="C11" s="25">
        <v>12383</v>
      </c>
      <c r="D11" s="22">
        <v>2919</v>
      </c>
      <c r="E11" s="22">
        <f t="shared" si="0"/>
        <v>15302</v>
      </c>
      <c r="F11" s="39">
        <v>233279</v>
      </c>
      <c r="G11" s="39">
        <v>26714</v>
      </c>
      <c r="H11" s="24">
        <f t="shared" si="1"/>
        <v>259993</v>
      </c>
      <c r="I11" s="25">
        <v>13404</v>
      </c>
      <c r="J11" s="22">
        <v>2852</v>
      </c>
      <c r="K11" s="22">
        <f t="shared" si="2"/>
        <v>16256</v>
      </c>
      <c r="L11" s="39">
        <v>254463</v>
      </c>
      <c r="M11" s="39">
        <v>27214</v>
      </c>
      <c r="N11" s="24">
        <f t="shared" si="3"/>
        <v>281677</v>
      </c>
      <c r="O11" s="26">
        <f t="shared" si="4"/>
        <v>0.06234479153051889</v>
      </c>
      <c r="P11" s="27">
        <f t="shared" si="5"/>
        <v>0.08340224544506968</v>
      </c>
      <c r="Q11" s="26">
        <f t="shared" si="6"/>
        <v>0.128130147945551</v>
      </c>
      <c r="R11" s="27">
        <f t="shared" si="7"/>
        <v>0.13265606972686764</v>
      </c>
    </row>
    <row r="12" spans="2:18" ht="21.75" customHeight="1">
      <c r="B12" s="42" t="s">
        <v>25</v>
      </c>
      <c r="C12" s="25">
        <v>7623</v>
      </c>
      <c r="D12" s="22">
        <v>3577</v>
      </c>
      <c r="E12" s="22">
        <f t="shared" si="0"/>
        <v>11200</v>
      </c>
      <c r="F12" s="22">
        <v>135814</v>
      </c>
      <c r="G12" s="22">
        <v>40507</v>
      </c>
      <c r="H12" s="24">
        <f t="shared" si="1"/>
        <v>176321</v>
      </c>
      <c r="I12" s="25">
        <v>8113</v>
      </c>
      <c r="J12" s="22">
        <v>3728</v>
      </c>
      <c r="K12" s="22">
        <f t="shared" si="2"/>
        <v>11841</v>
      </c>
      <c r="L12" s="22">
        <v>146052</v>
      </c>
      <c r="M12" s="22">
        <v>41284</v>
      </c>
      <c r="N12" s="24">
        <f t="shared" si="3"/>
        <v>187336</v>
      </c>
      <c r="O12" s="26">
        <f t="shared" si="4"/>
        <v>0.057232142857142856</v>
      </c>
      <c r="P12" s="27">
        <f t="shared" si="5"/>
        <v>0.06247128816193193</v>
      </c>
      <c r="Q12" s="26">
        <f t="shared" si="6"/>
        <v>0.09333102127357709</v>
      </c>
      <c r="R12" s="27">
        <f t="shared" si="7"/>
        <v>0.08822607979477372</v>
      </c>
    </row>
    <row r="13" spans="2:18" ht="21.75" customHeight="1">
      <c r="B13" s="42" t="s">
        <v>16</v>
      </c>
      <c r="C13" s="25">
        <v>47765</v>
      </c>
      <c r="D13" s="22">
        <v>12560</v>
      </c>
      <c r="E13" s="22">
        <f t="shared" si="0"/>
        <v>60325</v>
      </c>
      <c r="F13" s="22">
        <v>835115</v>
      </c>
      <c r="G13" s="22">
        <v>134703</v>
      </c>
      <c r="H13" s="24">
        <f t="shared" si="1"/>
        <v>969818</v>
      </c>
      <c r="I13" s="25">
        <v>50382</v>
      </c>
      <c r="J13" s="22">
        <v>12676</v>
      </c>
      <c r="K13" s="22">
        <f t="shared" si="2"/>
        <v>63058</v>
      </c>
      <c r="L13" s="22">
        <v>908734</v>
      </c>
      <c r="M13" s="22">
        <v>139954</v>
      </c>
      <c r="N13" s="24">
        <f t="shared" si="3"/>
        <v>1048688</v>
      </c>
      <c r="O13" s="26">
        <f t="shared" si="4"/>
        <v>0.04530460008288437</v>
      </c>
      <c r="P13" s="27">
        <f t="shared" si="5"/>
        <v>0.08132453718120307</v>
      </c>
      <c r="Q13" s="26">
        <f t="shared" si="6"/>
        <v>0.497024536734163</v>
      </c>
      <c r="R13" s="27">
        <f t="shared" si="7"/>
        <v>0.493880680530286</v>
      </c>
    </row>
    <row r="14" spans="2:18" ht="21.75" customHeight="1">
      <c r="B14" s="42" t="s">
        <v>24</v>
      </c>
      <c r="C14" s="25">
        <v>445</v>
      </c>
      <c r="D14" s="22">
        <v>83</v>
      </c>
      <c r="E14" s="22">
        <f t="shared" si="0"/>
        <v>528</v>
      </c>
      <c r="F14" s="22">
        <v>6435</v>
      </c>
      <c r="G14" s="22">
        <v>1337</v>
      </c>
      <c r="H14" s="24">
        <f t="shared" si="1"/>
        <v>7772</v>
      </c>
      <c r="I14" s="25">
        <v>1390</v>
      </c>
      <c r="J14" s="22">
        <v>172</v>
      </c>
      <c r="K14" s="22">
        <f t="shared" si="2"/>
        <v>1562</v>
      </c>
      <c r="L14" s="22">
        <v>20630</v>
      </c>
      <c r="M14" s="22">
        <v>2914</v>
      </c>
      <c r="N14" s="24">
        <f t="shared" si="3"/>
        <v>23544</v>
      </c>
      <c r="O14" s="26">
        <f>(K14-E14)/E14</f>
        <v>1.9583333333333333</v>
      </c>
      <c r="P14" s="27">
        <f>(N14-H14)/H14</f>
        <v>2.0293360782295418</v>
      </c>
      <c r="Q14" s="26">
        <f t="shared" si="6"/>
        <v>0.012311718201953165</v>
      </c>
      <c r="R14" s="27">
        <f t="shared" si="7"/>
        <v>0.011088070753555923</v>
      </c>
    </row>
    <row r="15" spans="2:18" ht="21.75" customHeight="1">
      <c r="B15" s="21" t="s">
        <v>11</v>
      </c>
      <c r="C15" s="25">
        <v>11720</v>
      </c>
      <c r="D15" s="22">
        <v>2450</v>
      </c>
      <c r="E15" s="22">
        <f t="shared" si="0"/>
        <v>14170</v>
      </c>
      <c r="F15" s="22">
        <v>214995</v>
      </c>
      <c r="G15" s="22">
        <v>23985</v>
      </c>
      <c r="H15" s="24">
        <f t="shared" si="1"/>
        <v>238980</v>
      </c>
      <c r="I15" s="25">
        <v>11931</v>
      </c>
      <c r="J15" s="22">
        <v>2153</v>
      </c>
      <c r="K15" s="22">
        <f t="shared" si="2"/>
        <v>14084</v>
      </c>
      <c r="L15" s="22">
        <v>224414</v>
      </c>
      <c r="M15" s="22">
        <v>21266</v>
      </c>
      <c r="N15" s="24">
        <f t="shared" si="3"/>
        <v>245680</v>
      </c>
      <c r="O15" s="26">
        <f t="shared" si="4"/>
        <v>-0.006069160197600565</v>
      </c>
      <c r="P15" s="27">
        <f t="shared" si="5"/>
        <v>0.028035818896978825</v>
      </c>
      <c r="Q15" s="26">
        <f t="shared" si="6"/>
        <v>0.11101039638688116</v>
      </c>
      <c r="R15" s="27">
        <f t="shared" si="7"/>
        <v>0.11570324595368753</v>
      </c>
    </row>
    <row r="16" spans="2:18" ht="21.75" customHeight="1" thickBot="1">
      <c r="B16" s="5" t="s">
        <v>23</v>
      </c>
      <c r="C16" s="18">
        <v>187</v>
      </c>
      <c r="D16" s="15">
        <v>12</v>
      </c>
      <c r="E16" s="22">
        <f t="shared" si="0"/>
        <v>199</v>
      </c>
      <c r="F16" s="15">
        <v>3349.704</v>
      </c>
      <c r="G16" s="16">
        <v>186.18</v>
      </c>
      <c r="H16" s="24">
        <f t="shared" si="1"/>
        <v>3535.884</v>
      </c>
      <c r="I16" s="18">
        <v>575</v>
      </c>
      <c r="J16" s="15">
        <v>85</v>
      </c>
      <c r="K16" s="22">
        <f t="shared" si="2"/>
        <v>660</v>
      </c>
      <c r="L16" s="15">
        <v>10705.89</v>
      </c>
      <c r="M16" s="16">
        <v>1409.184</v>
      </c>
      <c r="N16" s="24">
        <f t="shared" si="3"/>
        <v>12115.073999999999</v>
      </c>
      <c r="O16" s="26">
        <f>(K16-E16)/E16</f>
        <v>2.3165829145728645</v>
      </c>
      <c r="P16" s="27">
        <f>(N16-H16)/H16</f>
        <v>2.426321112344183</v>
      </c>
      <c r="Q16" s="26">
        <f>K16/$K$17</f>
        <v>0.005202134451529506</v>
      </c>
      <c r="R16" s="27">
        <f>N16/$N$17</f>
        <v>0.00570560642611985</v>
      </c>
    </row>
    <row r="17" spans="2:18" ht="30" customHeight="1" thickBot="1">
      <c r="B17" s="28" t="s">
        <v>18</v>
      </c>
      <c r="C17" s="29">
        <f>SUM(C10:C16)</f>
        <v>95834</v>
      </c>
      <c r="D17" s="30">
        <f aca="true" t="shared" si="8" ref="D17:N17">SUM(D10:D16)</f>
        <v>24963</v>
      </c>
      <c r="E17" s="30">
        <f t="shared" si="8"/>
        <v>120797</v>
      </c>
      <c r="F17" s="30">
        <f t="shared" si="8"/>
        <v>1698380.704</v>
      </c>
      <c r="G17" s="31">
        <f t="shared" si="8"/>
        <v>261733.18</v>
      </c>
      <c r="H17" s="32">
        <f t="shared" si="8"/>
        <v>1960113.884</v>
      </c>
      <c r="I17" s="29">
        <f t="shared" si="8"/>
        <v>101850</v>
      </c>
      <c r="J17" s="30">
        <f t="shared" si="8"/>
        <v>25021</v>
      </c>
      <c r="K17" s="30">
        <f t="shared" si="8"/>
        <v>126871</v>
      </c>
      <c r="L17" s="30">
        <f t="shared" si="8"/>
        <v>1853609.89</v>
      </c>
      <c r="M17" s="31">
        <f t="shared" si="8"/>
        <v>269753.184</v>
      </c>
      <c r="N17" s="32">
        <f t="shared" si="8"/>
        <v>2123363.074</v>
      </c>
      <c r="O17" s="33">
        <f t="shared" si="4"/>
        <v>0.050282705696333516</v>
      </c>
      <c r="P17" s="34">
        <f t="shared" si="5"/>
        <v>0.08328556383002486</v>
      </c>
      <c r="Q17" s="33">
        <f>SUM(Q10:Q16)</f>
        <v>1</v>
      </c>
      <c r="R17" s="53">
        <f>SUM(R10:R16)</f>
        <v>1</v>
      </c>
    </row>
    <row r="18" spans="2:15" ht="16.5" customHeight="1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ht="12.75">
      <c r="B19" s="43"/>
    </row>
  </sheetData>
  <sheetProtection/>
  <mergeCells count="12">
    <mergeCell ref="C8:E8"/>
    <mergeCell ref="I8:K8"/>
    <mergeCell ref="B2:R2"/>
    <mergeCell ref="B4:R4"/>
    <mergeCell ref="B5:R5"/>
    <mergeCell ref="L8:N8"/>
    <mergeCell ref="O8:P8"/>
    <mergeCell ref="Q8:R8"/>
    <mergeCell ref="C7:H7"/>
    <mergeCell ref="I7:N7"/>
    <mergeCell ref="F8:H8"/>
    <mergeCell ref="O7:R7"/>
  </mergeCells>
  <printOptions horizontalCentered="1" verticalCentered="1"/>
  <pageMargins left="0.2" right="0.23" top="0.7480314960629921" bottom="0.6692913385826772" header="0.5118110236220472" footer="0.19"/>
  <pageSetup fitToHeight="1" fitToWidth="1" horizontalDpi="600" verticalDpi="600" orientation="landscape" paperSize="9" scale="79" r:id="rId1"/>
  <headerFooter alignWithMargins="0">
    <oddFooter>&amp;L&amp;D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26.25">
      <c r="B1" s="54" t="s">
        <v>29</v>
      </c>
      <c r="C1" s="54"/>
      <c r="D1" s="61"/>
      <c r="E1" s="61"/>
      <c r="F1" s="61"/>
    </row>
    <row r="2" spans="2:6" ht="12.75">
      <c r="B2" s="54" t="s">
        <v>30</v>
      </c>
      <c r="C2" s="54"/>
      <c r="D2" s="61"/>
      <c r="E2" s="61"/>
      <c r="F2" s="61"/>
    </row>
    <row r="3" spans="2:6" ht="12.75">
      <c r="B3" s="55"/>
      <c r="C3" s="55"/>
      <c r="D3" s="62"/>
      <c r="E3" s="62"/>
      <c r="F3" s="62"/>
    </row>
    <row r="4" spans="2:6" ht="39">
      <c r="B4" s="55" t="s">
        <v>31</v>
      </c>
      <c r="C4" s="55"/>
      <c r="D4" s="62"/>
      <c r="E4" s="62"/>
      <c r="F4" s="62"/>
    </row>
    <row r="5" spans="2:6" ht="12.75">
      <c r="B5" s="55"/>
      <c r="C5" s="55"/>
      <c r="D5" s="62"/>
      <c r="E5" s="62"/>
      <c r="F5" s="62"/>
    </row>
    <row r="6" spans="2:6" ht="26.25">
      <c r="B6" s="54" t="s">
        <v>32</v>
      </c>
      <c r="C6" s="54"/>
      <c r="D6" s="61"/>
      <c r="E6" s="61" t="s">
        <v>33</v>
      </c>
      <c r="F6" s="61" t="s">
        <v>34</v>
      </c>
    </row>
    <row r="7" spans="2:6" ht="13.5" thickBot="1">
      <c r="B7" s="55"/>
      <c r="C7" s="55"/>
      <c r="D7" s="62"/>
      <c r="E7" s="62"/>
      <c r="F7" s="62"/>
    </row>
    <row r="8" spans="2:6" ht="39">
      <c r="B8" s="56" t="s">
        <v>35</v>
      </c>
      <c r="C8" s="57"/>
      <c r="D8" s="63"/>
      <c r="E8" s="63">
        <v>1</v>
      </c>
      <c r="F8" s="64" t="s">
        <v>36</v>
      </c>
    </row>
    <row r="9" spans="2:6" ht="12.75">
      <c r="B9" s="58"/>
      <c r="C9" s="55"/>
      <c r="D9" s="62"/>
      <c r="E9" s="62"/>
      <c r="F9" s="65" t="s">
        <v>37</v>
      </c>
    </row>
    <row r="10" spans="2:6" ht="12.75">
      <c r="B10" s="58"/>
      <c r="C10" s="55"/>
      <c r="D10" s="62"/>
      <c r="E10" s="62"/>
      <c r="F10" s="65" t="s">
        <v>38</v>
      </c>
    </row>
    <row r="11" spans="2:6" ht="12.75">
      <c r="B11" s="58"/>
      <c r="C11" s="55"/>
      <c r="D11" s="62"/>
      <c r="E11" s="62"/>
      <c r="F11" s="65" t="s">
        <v>39</v>
      </c>
    </row>
    <row r="12" spans="2:6" ht="12.75">
      <c r="B12" s="58"/>
      <c r="C12" s="55"/>
      <c r="D12" s="62"/>
      <c r="E12" s="62"/>
      <c r="F12" s="65" t="s">
        <v>40</v>
      </c>
    </row>
    <row r="13" spans="2:6" ht="12.75">
      <c r="B13" s="58"/>
      <c r="C13" s="55"/>
      <c r="D13" s="62"/>
      <c r="E13" s="62"/>
      <c r="F13" s="65" t="s">
        <v>41</v>
      </c>
    </row>
    <row r="14" spans="2:6" ht="13.5" thickBot="1">
      <c r="B14" s="59"/>
      <c r="C14" s="60"/>
      <c r="D14" s="66"/>
      <c r="E14" s="66"/>
      <c r="F14" s="67" t="s">
        <v>42</v>
      </c>
    </row>
    <row r="15" spans="2:6" ht="12.75">
      <c r="B15" s="55"/>
      <c r="C15" s="55"/>
      <c r="D15" s="62"/>
      <c r="E15" s="62"/>
      <c r="F15" s="62"/>
    </row>
    <row r="16" spans="2:6" ht="12.75">
      <c r="B16" s="55"/>
      <c r="C16" s="55"/>
      <c r="D16" s="62"/>
      <c r="E16" s="62"/>
      <c r="F16" s="6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 Dâmaso</dc:creator>
  <cp:keywords/>
  <dc:description/>
  <cp:lastModifiedBy>Isolinda Damaso</cp:lastModifiedBy>
  <cp:lastPrinted>2023-02-23T18:46:24Z</cp:lastPrinted>
  <dcterms:created xsi:type="dcterms:W3CDTF">2008-08-19T09:37:51Z</dcterms:created>
  <dcterms:modified xsi:type="dcterms:W3CDTF">2023-07-17T21:05:59Z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